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OneDrive\Documents\beighton\budgets\"/>
    </mc:Choice>
  </mc:AlternateContent>
  <xr:revisionPtr revIDLastSave="46" documentId="8_{CD677830-903B-4900-8C67-654C8000BECA}" xr6:coauthVersionLast="25" xr6:coauthVersionMax="25" xr10:uidLastSave="{AD523B25-5BCE-4D6C-BB86-2F359DDA9ED1}"/>
  <bookViews>
    <workbookView xWindow="0" yWindow="0" windowWidth="9810" windowHeight="38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Sheet1!$A$1:$I$74</definedName>
  </definedNames>
  <calcPr calcId="171027"/>
</workbook>
</file>

<file path=xl/calcChain.xml><?xml version="1.0" encoding="utf-8"?>
<calcChain xmlns="http://schemas.openxmlformats.org/spreadsheetml/2006/main">
  <c r="E68" i="1" l="1"/>
  <c r="E67" i="1"/>
  <c r="E66" i="1"/>
  <c r="G34" i="1" l="1"/>
  <c r="F27" i="1" l="1"/>
  <c r="G9" i="1"/>
  <c r="G11" i="1" l="1"/>
  <c r="G12" i="1"/>
  <c r="G45" i="1"/>
  <c r="H45" i="1" s="1"/>
  <c r="E37" i="1"/>
  <c r="G33" i="1" l="1"/>
  <c r="G30" i="1" l="1"/>
  <c r="G25" i="1"/>
  <c r="G35" i="1"/>
  <c r="G32" i="1"/>
  <c r="G18" i="1"/>
  <c r="G29" i="1"/>
  <c r="H14" i="1"/>
  <c r="G31" i="1"/>
  <c r="G36" i="1"/>
  <c r="G28" i="1"/>
  <c r="G27" i="1"/>
  <c r="G26" i="1"/>
  <c r="G24" i="1"/>
  <c r="G23" i="1"/>
  <c r="G22" i="1"/>
  <c r="G21" i="1"/>
  <c r="G20" i="1"/>
  <c r="G17" i="1"/>
  <c r="H37" i="1"/>
  <c r="F37" i="1"/>
  <c r="F14" i="1"/>
  <c r="E14" i="1"/>
  <c r="G13" i="1"/>
  <c r="G10" i="1"/>
  <c r="G8" i="1"/>
  <c r="A37" i="1"/>
  <c r="A14" i="1"/>
  <c r="G37" i="1" l="1"/>
  <c r="A39" i="1"/>
  <c r="A41" i="1" s="1"/>
  <c r="A44" i="1" s="1"/>
  <c r="E39" i="1"/>
  <c r="H39" i="1"/>
  <c r="H41" i="1" s="1"/>
  <c r="F39" i="1"/>
  <c r="G14" i="1"/>
  <c r="A47" i="1" l="1"/>
  <c r="G43" i="1"/>
  <c r="G39" i="1"/>
  <c r="G41" i="1" l="1"/>
  <c r="G44" i="1" s="1"/>
  <c r="G47" i="1" l="1"/>
  <c r="H43" i="1"/>
  <c r="H44" i="1" s="1"/>
  <c r="H47" i="1" s="1"/>
</calcChain>
</file>

<file path=xl/sharedStrings.xml><?xml version="1.0" encoding="utf-8"?>
<sst xmlns="http://schemas.openxmlformats.org/spreadsheetml/2006/main" count="77" uniqueCount="70">
  <si>
    <t>Beighton Parish Council</t>
  </si>
  <si>
    <t>Income</t>
  </si>
  <si>
    <t>Precept</t>
  </si>
  <si>
    <t>Interest received</t>
  </si>
  <si>
    <t>Expenditure</t>
  </si>
  <si>
    <t>Clerk's salary</t>
  </si>
  <si>
    <t>Admin costs:</t>
  </si>
  <si>
    <t xml:space="preserve">   External audit</t>
  </si>
  <si>
    <t xml:space="preserve">   Internal audit</t>
  </si>
  <si>
    <t xml:space="preserve">   Insurance</t>
  </si>
  <si>
    <t xml:space="preserve">   Training</t>
  </si>
  <si>
    <t>Rent of playing field</t>
  </si>
  <si>
    <t xml:space="preserve">   Stationery, phone etc</t>
  </si>
  <si>
    <t>War memorial</t>
  </si>
  <si>
    <t>Clerk's salary:</t>
  </si>
  <si>
    <t>per elector pa</t>
  </si>
  <si>
    <t xml:space="preserve">   Village hall - rent</t>
  </si>
  <si>
    <t>£</t>
  </si>
  <si>
    <t>Est. 3 months</t>
  </si>
  <si>
    <t>Clerk's pension</t>
  </si>
  <si>
    <t xml:space="preserve">   Donations</t>
  </si>
  <si>
    <t>Village signs</t>
  </si>
  <si>
    <t xml:space="preserve">   Church grass</t>
  </si>
  <si>
    <t xml:space="preserve">   Church repairs</t>
  </si>
  <si>
    <t>Grit bin and grit</t>
  </si>
  <si>
    <t>351 electors</t>
  </si>
  <si>
    <t>Sundry costs</t>
  </si>
  <si>
    <t>31.3.2017</t>
  </si>
  <si>
    <t>172 Band D</t>
  </si>
  <si>
    <t>per Band D pa</t>
  </si>
  <si>
    <t>2017 scale point 25</t>
  </si>
  <si>
    <t>£11.77 per hour, 3 hours per week</t>
  </si>
  <si>
    <t>Grant from British Sugar for signs</t>
  </si>
  <si>
    <t>31.3.2018</t>
  </si>
  <si>
    <t xml:space="preserve">   Subscriptions</t>
  </si>
  <si>
    <t>Noticeboard/phone box</t>
  </si>
  <si>
    <t>Estimated accounts for the year ended 31st March 2018</t>
  </si>
  <si>
    <t xml:space="preserve">       and budget for the year ending 31st March 2019</t>
  </si>
  <si>
    <t>9m to 31.12.17</t>
  </si>
  <si>
    <t>31.3.2019</t>
  </si>
  <si>
    <t xml:space="preserve">   Village hall costs</t>
  </si>
  <si>
    <t>Balance of General Reserves b/f 1.4.2017</t>
  </si>
  <si>
    <t>Balance c/f 31.3.2018/19</t>
  </si>
  <si>
    <t>Grant for Transparency Code</t>
  </si>
  <si>
    <t>2017 pension</t>
  </si>
  <si>
    <t>2018 scale point 26</t>
  </si>
  <si>
    <t>2018 pension</t>
  </si>
  <si>
    <t>Grant for training costs</t>
  </si>
  <si>
    <t>Refund of training costs</t>
  </si>
  <si>
    <t>21.5% of £1,836</t>
  </si>
  <si>
    <t>22.0% of £2,529</t>
  </si>
  <si>
    <t>Surplus for the year</t>
  </si>
  <si>
    <t>Surplus after transfers</t>
  </si>
  <si>
    <t>Transfer (to)/from earmarked reserves for signs</t>
  </si>
  <si>
    <t>General reserves c/f</t>
  </si>
  <si>
    <t>Earmarked reserves c/f</t>
  </si>
  <si>
    <t>5.6%</t>
  </si>
  <si>
    <t>if increase of £1 per elector</t>
  </si>
  <si>
    <t>Agreed 9th January 2018</t>
  </si>
  <si>
    <t>£1 per elector</t>
  </si>
  <si>
    <t xml:space="preserve">unknown </t>
  </si>
  <si>
    <t>£12.16 per hour, 4 hours per week</t>
  </si>
  <si>
    <t>(scp 23 + 3 points for qualifications)</t>
  </si>
  <si>
    <t>COMMUNITY INFRASTRUCTURE LEVY</t>
  </si>
  <si>
    <t>b/f 1.4.16</t>
  </si>
  <si>
    <t>c/f 31.3.17</t>
  </si>
  <si>
    <t>Spent 16-17 - village hall improvements</t>
  </si>
  <si>
    <t>Spent 17-18 - village signs</t>
  </si>
  <si>
    <t>c/f 31.3.2018</t>
  </si>
  <si>
    <t>(To be spent by March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</si>
</sst>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&quot;£&quot;#,##0.00_);[Red]\(&quot;£&quot;#,##0.00\)"/>
    <numFmt numFmtId="166" formatCode="_(* #,##0.00_);_(* \(#,##0.00\);_(* &quot;-&quot;??_);_(@_)"/>
    <numFmt numFmtId="167" formatCode="_-* #,##0_-;\-* #,##0_-;_-* &quot;-&quot;??_-;_-@_-"/>
    <numFmt numFmtId="168" formatCode="&quot;£&quot;#,##0"/>
    <numFmt numFmtId="169" formatCode="&quot;£&quot;#,##0.00"/>
    <numFmt numFmtId="170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2" xfId="1" applyNumberFormat="1" applyFont="1" applyBorder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8" fontId="0" fillId="0" borderId="0" xfId="0" applyNumberFormat="1"/>
    <xf numFmtId="169" fontId="0" fillId="0" borderId="0" xfId="0" applyNumberFormat="1"/>
    <xf numFmtId="167" fontId="0" fillId="0" borderId="0" xfId="1" applyNumberFormat="1" applyFont="1" applyAlignment="1">
      <alignment horizontal="right"/>
    </xf>
    <xf numFmtId="170" fontId="0" fillId="0" borderId="0" xfId="1" applyNumberFormat="1" applyFont="1"/>
    <xf numFmtId="167" fontId="0" fillId="0" borderId="1" xfId="1" applyNumberFormat="1" applyFont="1" applyBorder="1" applyAlignment="1">
      <alignment horizontal="right"/>
    </xf>
    <xf numFmtId="167" fontId="0" fillId="0" borderId="0" xfId="0" applyNumberFormat="1"/>
    <xf numFmtId="168" fontId="0" fillId="0" borderId="0" xfId="0" applyNumberFormat="1" applyAlignment="1">
      <alignment horizontal="right"/>
    </xf>
    <xf numFmtId="168" fontId="0" fillId="0" borderId="0" xfId="0" applyNumberFormat="1" applyBorder="1"/>
    <xf numFmtId="49" fontId="0" fillId="0" borderId="0" xfId="1" applyNumberFormat="1" applyFont="1"/>
    <xf numFmtId="166" fontId="0" fillId="0" borderId="0" xfId="1" applyFont="1"/>
    <xf numFmtId="166" fontId="0" fillId="0" borderId="1" xfId="1" applyFont="1" applyBorder="1"/>
    <xf numFmtId="166" fontId="0" fillId="0" borderId="0" xfId="1" applyFont="1" applyBorder="1" applyAlignment="1">
      <alignment horizontal="right"/>
    </xf>
    <xf numFmtId="166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topLeftCell="A43" zoomScaleNormal="100" workbookViewId="0">
      <selection activeCell="H9" sqref="H9"/>
    </sheetView>
  </sheetViews>
  <sheetFormatPr defaultRowHeight="15" x14ac:dyDescent="0.25"/>
  <cols>
    <col min="1" max="1" width="9.5703125" bestFit="1" customWidth="1"/>
    <col min="4" max="4" width="14" customWidth="1"/>
    <col min="5" max="5" width="13.85546875" customWidth="1"/>
    <col min="6" max="6" width="12.85546875" customWidth="1"/>
    <col min="7" max="9" width="9.5703125" bestFit="1" customWidth="1"/>
  </cols>
  <sheetData>
    <row r="1" spans="1:9" x14ac:dyDescent="0.25">
      <c r="A1" s="1" t="s">
        <v>0</v>
      </c>
      <c r="F1" t="s">
        <v>58</v>
      </c>
    </row>
    <row r="2" spans="1:9" x14ac:dyDescent="0.25">
      <c r="A2" s="1"/>
    </row>
    <row r="3" spans="1:9" x14ac:dyDescent="0.25">
      <c r="A3" s="1" t="s">
        <v>36</v>
      </c>
    </row>
    <row r="4" spans="1:9" x14ac:dyDescent="0.25">
      <c r="A4" s="1" t="s">
        <v>37</v>
      </c>
    </row>
    <row r="6" spans="1:9" x14ac:dyDescent="0.25">
      <c r="A6" s="6" t="s">
        <v>27</v>
      </c>
      <c r="B6" s="1" t="s">
        <v>1</v>
      </c>
      <c r="E6" s="6" t="s">
        <v>38</v>
      </c>
      <c r="F6" s="6" t="s">
        <v>18</v>
      </c>
      <c r="G6" s="6" t="s">
        <v>33</v>
      </c>
      <c r="H6" s="6" t="s">
        <v>39</v>
      </c>
      <c r="I6" s="6"/>
    </row>
    <row r="7" spans="1:9" x14ac:dyDescent="0.25">
      <c r="A7" s="7" t="s">
        <v>17</v>
      </c>
      <c r="B7" s="6"/>
      <c r="C7" s="6"/>
      <c r="D7" s="6"/>
      <c r="E7" s="6" t="s">
        <v>17</v>
      </c>
      <c r="F7" s="6" t="s">
        <v>17</v>
      </c>
      <c r="G7" s="6" t="s">
        <v>17</v>
      </c>
      <c r="H7" s="6" t="s">
        <v>17</v>
      </c>
      <c r="I7" s="6"/>
    </row>
    <row r="8" spans="1:9" x14ac:dyDescent="0.25">
      <c r="A8" s="2">
        <v>5939</v>
      </c>
      <c r="B8" t="s">
        <v>2</v>
      </c>
      <c r="E8" s="2">
        <v>6290</v>
      </c>
      <c r="F8" s="2">
        <v>0</v>
      </c>
      <c r="G8" s="2">
        <f>+E8+F8</f>
        <v>6290</v>
      </c>
      <c r="H8" s="2">
        <v>6642</v>
      </c>
      <c r="I8" s="16" t="s">
        <v>56</v>
      </c>
    </row>
    <row r="9" spans="1:9" x14ac:dyDescent="0.25">
      <c r="A9" s="2">
        <v>2000</v>
      </c>
      <c r="B9" t="s">
        <v>32</v>
      </c>
      <c r="E9" s="2">
        <v>0</v>
      </c>
      <c r="F9" s="2">
        <v>0</v>
      </c>
      <c r="G9" s="2">
        <f>+E9+F9</f>
        <v>0</v>
      </c>
      <c r="H9" s="2">
        <v>0</v>
      </c>
      <c r="I9" s="2" t="s">
        <v>59</v>
      </c>
    </row>
    <row r="10" spans="1:9" x14ac:dyDescent="0.25">
      <c r="A10" s="2">
        <v>0</v>
      </c>
      <c r="B10" t="s">
        <v>43</v>
      </c>
      <c r="E10" s="2">
        <v>797</v>
      </c>
      <c r="F10" s="2">
        <v>515</v>
      </c>
      <c r="G10" s="2">
        <f t="shared" ref="G10:G13" si="0">+E10+F10</f>
        <v>1312</v>
      </c>
      <c r="H10" s="2">
        <v>0</v>
      </c>
      <c r="I10" s="2"/>
    </row>
    <row r="11" spans="1:9" x14ac:dyDescent="0.25">
      <c r="A11" s="2">
        <v>0</v>
      </c>
      <c r="B11" t="s">
        <v>47</v>
      </c>
      <c r="E11" s="2">
        <v>12</v>
      </c>
      <c r="F11" s="2">
        <v>0</v>
      </c>
      <c r="G11" s="2">
        <f>+E11+F11</f>
        <v>12</v>
      </c>
      <c r="H11" s="2">
        <v>0</v>
      </c>
      <c r="I11" s="2"/>
    </row>
    <row r="12" spans="1:9" x14ac:dyDescent="0.25">
      <c r="A12" s="2">
        <v>0</v>
      </c>
      <c r="B12" t="s">
        <v>48</v>
      </c>
      <c r="E12" s="2">
        <v>11</v>
      </c>
      <c r="F12" s="2">
        <v>0</v>
      </c>
      <c r="G12" s="2">
        <f t="shared" si="0"/>
        <v>11</v>
      </c>
      <c r="H12" s="2">
        <v>0</v>
      </c>
      <c r="I12" s="2"/>
    </row>
    <row r="13" spans="1:9" x14ac:dyDescent="0.25">
      <c r="A13" s="3">
        <v>6</v>
      </c>
      <c r="B13" t="s">
        <v>3</v>
      </c>
      <c r="E13" s="3">
        <v>6</v>
      </c>
      <c r="F13" s="3">
        <v>1</v>
      </c>
      <c r="G13" s="3">
        <f t="shared" si="0"/>
        <v>7</v>
      </c>
      <c r="H13" s="3">
        <v>6</v>
      </c>
      <c r="I13" s="3"/>
    </row>
    <row r="14" spans="1:9" x14ac:dyDescent="0.25">
      <c r="A14" s="2">
        <f>SUM(A8:A13)</f>
        <v>7945</v>
      </c>
      <c r="E14" s="2">
        <f>SUM(E8:E13)</f>
        <v>7116</v>
      </c>
      <c r="F14" s="2">
        <f>SUM(F8:F13)</f>
        <v>516</v>
      </c>
      <c r="G14" s="2">
        <f>+E14+F14</f>
        <v>7632</v>
      </c>
      <c r="H14" s="2">
        <f>SUM(H8:H13)</f>
        <v>6648</v>
      </c>
      <c r="I14" s="13"/>
    </row>
    <row r="15" spans="1:9" x14ac:dyDescent="0.25">
      <c r="A15" s="2"/>
      <c r="E15" s="2"/>
      <c r="F15" s="2"/>
      <c r="G15" s="2"/>
      <c r="H15" s="2"/>
    </row>
    <row r="16" spans="1:9" x14ac:dyDescent="0.25">
      <c r="A16" s="2"/>
      <c r="B16" s="1" t="s">
        <v>4</v>
      </c>
      <c r="E16" s="2"/>
      <c r="F16" s="2"/>
      <c r="G16" s="2"/>
      <c r="H16" s="2"/>
    </row>
    <row r="17" spans="1:9" x14ac:dyDescent="0.25">
      <c r="A17" s="2">
        <v>1763</v>
      </c>
      <c r="B17" t="s">
        <v>5</v>
      </c>
      <c r="E17" s="2">
        <v>1377</v>
      </c>
      <c r="F17" s="2">
        <v>459</v>
      </c>
      <c r="G17" s="2">
        <f>+E17+F17</f>
        <v>1836</v>
      </c>
      <c r="H17" s="2">
        <v>2529</v>
      </c>
    </row>
    <row r="18" spans="1:9" x14ac:dyDescent="0.25">
      <c r="A18" s="2">
        <v>370</v>
      </c>
      <c r="B18" t="s">
        <v>19</v>
      </c>
      <c r="E18" s="2">
        <v>296</v>
      </c>
      <c r="F18" s="2">
        <v>99</v>
      </c>
      <c r="G18" s="2">
        <f>+E18+F18</f>
        <v>395</v>
      </c>
      <c r="H18" s="2">
        <v>556</v>
      </c>
      <c r="I18" s="2"/>
    </row>
    <row r="19" spans="1:9" x14ac:dyDescent="0.25">
      <c r="A19" s="2"/>
      <c r="B19" t="s">
        <v>6</v>
      </c>
      <c r="E19" s="2"/>
      <c r="F19" s="2"/>
      <c r="G19" s="2"/>
      <c r="H19" s="2"/>
    </row>
    <row r="20" spans="1:9" x14ac:dyDescent="0.25">
      <c r="A20" s="2">
        <v>0</v>
      </c>
      <c r="B20" t="s">
        <v>7</v>
      </c>
      <c r="E20" s="2">
        <v>0</v>
      </c>
      <c r="F20" s="2">
        <v>0</v>
      </c>
      <c r="G20" s="2">
        <f t="shared" ref="G20:G36" si="1">+E20+F20</f>
        <v>0</v>
      </c>
      <c r="H20" s="2">
        <v>0</v>
      </c>
      <c r="I20" s="2"/>
    </row>
    <row r="21" spans="1:9" x14ac:dyDescent="0.25">
      <c r="A21" s="2">
        <v>75</v>
      </c>
      <c r="B21" t="s">
        <v>8</v>
      </c>
      <c r="E21" s="2">
        <v>75</v>
      </c>
      <c r="F21" s="2">
        <v>0</v>
      </c>
      <c r="G21" s="2">
        <f t="shared" si="1"/>
        <v>75</v>
      </c>
      <c r="H21" s="2">
        <v>80</v>
      </c>
      <c r="I21" s="2"/>
    </row>
    <row r="22" spans="1:9" x14ac:dyDescent="0.25">
      <c r="A22" s="2">
        <v>269</v>
      </c>
      <c r="B22" t="s">
        <v>9</v>
      </c>
      <c r="E22" s="2">
        <v>275</v>
      </c>
      <c r="F22" s="2">
        <v>0</v>
      </c>
      <c r="G22" s="2">
        <f t="shared" si="1"/>
        <v>275</v>
      </c>
      <c r="H22" s="2">
        <v>284</v>
      </c>
      <c r="I22" s="2"/>
    </row>
    <row r="23" spans="1:9" x14ac:dyDescent="0.25">
      <c r="A23" s="2">
        <v>360</v>
      </c>
      <c r="B23" t="s">
        <v>20</v>
      </c>
      <c r="E23" s="2">
        <v>60</v>
      </c>
      <c r="F23" s="2">
        <v>300</v>
      </c>
      <c r="G23" s="2">
        <f t="shared" si="1"/>
        <v>360</v>
      </c>
      <c r="H23" s="2">
        <v>360</v>
      </c>
      <c r="I23" s="2"/>
    </row>
    <row r="24" spans="1:9" x14ac:dyDescent="0.25">
      <c r="A24" s="2">
        <v>700</v>
      </c>
      <c r="B24" t="s">
        <v>22</v>
      </c>
      <c r="E24" s="2">
        <v>720</v>
      </c>
      <c r="F24" s="2">
        <v>0</v>
      </c>
      <c r="G24" s="2">
        <f t="shared" si="1"/>
        <v>720</v>
      </c>
      <c r="H24" s="2">
        <v>740</v>
      </c>
      <c r="I24" s="2"/>
    </row>
    <row r="25" spans="1:9" x14ac:dyDescent="0.25">
      <c r="A25" s="2">
        <v>0</v>
      </c>
      <c r="B25" t="s">
        <v>23</v>
      </c>
      <c r="E25" s="2">
        <v>0</v>
      </c>
      <c r="F25" s="2">
        <v>0</v>
      </c>
      <c r="G25" s="2">
        <f t="shared" si="1"/>
        <v>0</v>
      </c>
      <c r="H25" s="2">
        <v>0</v>
      </c>
      <c r="I25" s="16" t="s">
        <v>60</v>
      </c>
    </row>
    <row r="26" spans="1:9" x14ac:dyDescent="0.25">
      <c r="A26" s="2">
        <v>43</v>
      </c>
      <c r="B26" t="s">
        <v>10</v>
      </c>
      <c r="E26" s="2">
        <v>44</v>
      </c>
      <c r="F26" s="2">
        <v>38</v>
      </c>
      <c r="G26" s="2">
        <f t="shared" si="1"/>
        <v>82</v>
      </c>
      <c r="H26" s="2">
        <v>100</v>
      </c>
      <c r="I26" s="2"/>
    </row>
    <row r="27" spans="1:9" x14ac:dyDescent="0.25">
      <c r="A27" s="2">
        <v>183</v>
      </c>
      <c r="B27" t="s">
        <v>34</v>
      </c>
      <c r="E27" s="2">
        <v>144</v>
      </c>
      <c r="F27" s="2">
        <f>35+25+10</f>
        <v>70</v>
      </c>
      <c r="G27" s="2">
        <f t="shared" si="1"/>
        <v>214</v>
      </c>
      <c r="H27" s="2">
        <v>220</v>
      </c>
      <c r="I27" s="2"/>
    </row>
    <row r="28" spans="1:9" x14ac:dyDescent="0.25">
      <c r="A28" s="2">
        <v>402</v>
      </c>
      <c r="B28" t="s">
        <v>12</v>
      </c>
      <c r="E28" s="2">
        <v>224</v>
      </c>
      <c r="F28" s="2">
        <v>100</v>
      </c>
      <c r="G28" s="2">
        <f t="shared" si="1"/>
        <v>324</v>
      </c>
      <c r="H28" s="2">
        <v>340</v>
      </c>
      <c r="I28" s="2"/>
    </row>
    <row r="29" spans="1:9" x14ac:dyDescent="0.25">
      <c r="A29" s="2">
        <v>102</v>
      </c>
      <c r="B29" t="s">
        <v>16</v>
      </c>
      <c r="E29" s="2">
        <v>72</v>
      </c>
      <c r="F29" s="2">
        <v>36</v>
      </c>
      <c r="G29" s="2">
        <f t="shared" si="1"/>
        <v>108</v>
      </c>
      <c r="H29" s="2">
        <v>114</v>
      </c>
      <c r="I29" s="2"/>
    </row>
    <row r="30" spans="1:9" x14ac:dyDescent="0.25">
      <c r="A30" s="2">
        <v>537</v>
      </c>
      <c r="B30" t="s">
        <v>40</v>
      </c>
      <c r="E30" s="2">
        <v>0</v>
      </c>
      <c r="F30" s="2"/>
      <c r="G30" s="2">
        <f t="shared" si="1"/>
        <v>0</v>
      </c>
      <c r="H30" s="2">
        <v>200</v>
      </c>
      <c r="I30" s="2"/>
    </row>
    <row r="31" spans="1:9" x14ac:dyDescent="0.25">
      <c r="A31" s="2">
        <v>0</v>
      </c>
      <c r="B31" t="s">
        <v>13</v>
      </c>
      <c r="E31" s="2">
        <v>0</v>
      </c>
      <c r="F31" s="2">
        <v>0</v>
      </c>
      <c r="G31" s="2">
        <f t="shared" si="1"/>
        <v>0</v>
      </c>
      <c r="H31" s="2">
        <v>100</v>
      </c>
      <c r="I31" s="2"/>
    </row>
    <row r="32" spans="1:9" x14ac:dyDescent="0.25">
      <c r="A32" s="2">
        <v>0</v>
      </c>
      <c r="B32" t="s">
        <v>35</v>
      </c>
      <c r="E32" s="2">
        <v>169</v>
      </c>
      <c r="F32" s="2">
        <v>0</v>
      </c>
      <c r="G32" s="2">
        <f t="shared" si="1"/>
        <v>169</v>
      </c>
      <c r="H32" s="2">
        <v>100</v>
      </c>
      <c r="I32" s="2"/>
    </row>
    <row r="33" spans="1:10" x14ac:dyDescent="0.25">
      <c r="A33" s="2">
        <v>0</v>
      </c>
      <c r="B33" t="s">
        <v>26</v>
      </c>
      <c r="E33" s="2">
        <v>0</v>
      </c>
      <c r="F33" s="2">
        <v>0</v>
      </c>
      <c r="G33" s="2">
        <f t="shared" si="1"/>
        <v>0</v>
      </c>
      <c r="H33" s="2">
        <v>200</v>
      </c>
      <c r="I33" s="2"/>
      <c r="J33" s="2"/>
    </row>
    <row r="34" spans="1:10" x14ac:dyDescent="0.25">
      <c r="A34" s="2">
        <v>0</v>
      </c>
      <c r="B34" t="s">
        <v>21</v>
      </c>
      <c r="E34" s="2">
        <v>929</v>
      </c>
      <c r="F34" s="2">
        <v>200</v>
      </c>
      <c r="G34" s="2">
        <f t="shared" si="1"/>
        <v>1129</v>
      </c>
      <c r="H34" s="2">
        <v>100</v>
      </c>
      <c r="I34" s="2" t="s">
        <v>60</v>
      </c>
    </row>
    <row r="35" spans="1:10" x14ac:dyDescent="0.25">
      <c r="A35" s="2">
        <v>0</v>
      </c>
      <c r="B35" t="s">
        <v>24</v>
      </c>
      <c r="E35" s="2">
        <v>0</v>
      </c>
      <c r="F35" s="2">
        <v>30</v>
      </c>
      <c r="G35" s="2">
        <f t="shared" si="1"/>
        <v>30</v>
      </c>
      <c r="H35" s="2">
        <v>30</v>
      </c>
      <c r="I35" s="2"/>
    </row>
    <row r="36" spans="1:10" x14ac:dyDescent="0.25">
      <c r="A36" s="3">
        <v>137</v>
      </c>
      <c r="B36" t="s">
        <v>11</v>
      </c>
      <c r="E36" s="3">
        <v>151</v>
      </c>
      <c r="F36" s="3">
        <v>0</v>
      </c>
      <c r="G36" s="3">
        <f t="shared" si="1"/>
        <v>151</v>
      </c>
      <c r="H36" s="3">
        <v>160</v>
      </c>
      <c r="I36" s="3"/>
    </row>
    <row r="37" spans="1:10" x14ac:dyDescent="0.25">
      <c r="A37" s="2">
        <f>SUM(A17:A36)</f>
        <v>4941</v>
      </c>
      <c r="E37" s="2">
        <f>SUM(E17:E36)</f>
        <v>4536</v>
      </c>
      <c r="F37" s="2">
        <f>SUM(F17:F36)</f>
        <v>1332</v>
      </c>
      <c r="G37" s="2">
        <f>SUM(G17:G36)</f>
        <v>5868</v>
      </c>
      <c r="H37" s="2">
        <f>SUM(H17:H36)</f>
        <v>6213</v>
      </c>
      <c r="I37" s="2"/>
    </row>
    <row r="38" spans="1:10" x14ac:dyDescent="0.25">
      <c r="A38" s="2"/>
      <c r="E38" s="2"/>
      <c r="F38" s="2"/>
      <c r="G38" s="2"/>
      <c r="H38" s="2"/>
    </row>
    <row r="39" spans="1:10" x14ac:dyDescent="0.25">
      <c r="A39" s="2">
        <f>+A14-A37</f>
        <v>3004</v>
      </c>
      <c r="B39" s="1" t="s">
        <v>51</v>
      </c>
      <c r="E39" s="2">
        <f>+E14-E37</f>
        <v>2580</v>
      </c>
      <c r="F39" s="11">
        <f>+F14-F37</f>
        <v>-816</v>
      </c>
      <c r="G39" s="11">
        <f>+G14-G37</f>
        <v>1764</v>
      </c>
      <c r="H39" s="11">
        <f>+H14-H37</f>
        <v>435</v>
      </c>
      <c r="I39" s="11"/>
    </row>
    <row r="40" spans="1:10" x14ac:dyDescent="0.25">
      <c r="A40" s="3">
        <v>-2000</v>
      </c>
      <c r="B40" t="s">
        <v>53</v>
      </c>
      <c r="E40" s="2"/>
      <c r="F40" s="2"/>
      <c r="G40" s="12">
        <v>1129</v>
      </c>
      <c r="H40" s="3">
        <v>0</v>
      </c>
    </row>
    <row r="41" spans="1:10" x14ac:dyDescent="0.25">
      <c r="A41" s="2">
        <f>SUM(A39:A40)</f>
        <v>1004</v>
      </c>
      <c r="B41" t="s">
        <v>52</v>
      </c>
      <c r="E41" s="2"/>
      <c r="F41" s="2"/>
      <c r="G41" s="10">
        <f>SUM(G39:G40)</f>
        <v>2893</v>
      </c>
      <c r="H41" s="2">
        <f>SUM(H39:H40)</f>
        <v>435</v>
      </c>
    </row>
    <row r="42" spans="1:10" x14ac:dyDescent="0.25">
      <c r="A42" s="2"/>
      <c r="E42" s="2"/>
      <c r="F42" s="2"/>
      <c r="G42" s="10"/>
      <c r="H42" s="2"/>
    </row>
    <row r="43" spans="1:10" x14ac:dyDescent="0.25">
      <c r="A43" s="3">
        <v>4001</v>
      </c>
      <c r="B43" t="s">
        <v>41</v>
      </c>
      <c r="E43" s="2"/>
      <c r="F43" s="2"/>
      <c r="G43" s="3">
        <f>+A44</f>
        <v>5005</v>
      </c>
      <c r="H43" s="3">
        <f>+G44</f>
        <v>7898</v>
      </c>
    </row>
    <row r="44" spans="1:10" x14ac:dyDescent="0.25">
      <c r="A44" s="2">
        <f>SUM(A41:A43)</f>
        <v>5005</v>
      </c>
      <c r="B44" t="s">
        <v>54</v>
      </c>
      <c r="E44" s="2"/>
      <c r="F44" s="2"/>
      <c r="G44" s="2">
        <f>SUM(G41:G43)</f>
        <v>7898</v>
      </c>
      <c r="H44" s="2">
        <f>SUM(H41:H43)</f>
        <v>8333</v>
      </c>
    </row>
    <row r="45" spans="1:10" x14ac:dyDescent="0.25">
      <c r="A45" s="2">
        <v>8580</v>
      </c>
      <c r="B45" t="s">
        <v>55</v>
      </c>
      <c r="E45" s="2"/>
      <c r="F45" s="2"/>
      <c r="G45" s="2">
        <f>A45-G40</f>
        <v>7451</v>
      </c>
      <c r="H45" s="2">
        <f>G45-H40</f>
        <v>7451</v>
      </c>
    </row>
    <row r="46" spans="1:10" x14ac:dyDescent="0.25">
      <c r="A46" s="3"/>
      <c r="E46" s="2"/>
      <c r="F46" s="2"/>
      <c r="G46" s="3"/>
      <c r="H46" s="3"/>
    </row>
    <row r="47" spans="1:10" ht="15.75" thickBot="1" x14ac:dyDescent="0.3">
      <c r="A47" s="4">
        <f>SUM(A44:A46)</f>
        <v>13585</v>
      </c>
      <c r="B47" t="s">
        <v>42</v>
      </c>
      <c r="E47" s="2"/>
      <c r="F47" s="2"/>
      <c r="G47" s="4">
        <f>SUM(G44:G46)</f>
        <v>15349</v>
      </c>
      <c r="H47" s="4">
        <f>SUM(H44:H46)</f>
        <v>15784</v>
      </c>
    </row>
    <row r="48" spans="1:10" ht="15.75" thickTop="1" x14ac:dyDescent="0.25">
      <c r="A48" s="13"/>
    </row>
    <row r="49" spans="2:8" x14ac:dyDescent="0.25">
      <c r="E49" t="s">
        <v>25</v>
      </c>
      <c r="F49" s="6" t="s">
        <v>28</v>
      </c>
    </row>
    <row r="50" spans="2:8" x14ac:dyDescent="0.25">
      <c r="E50" t="s">
        <v>15</v>
      </c>
      <c r="F50" s="6" t="s">
        <v>29</v>
      </c>
    </row>
    <row r="52" spans="2:8" x14ac:dyDescent="0.25">
      <c r="B52" s="1" t="s">
        <v>2</v>
      </c>
      <c r="C52">
        <v>2017</v>
      </c>
      <c r="D52" s="8">
        <v>6290</v>
      </c>
      <c r="E52" s="5">
        <v>17.920000000000002</v>
      </c>
      <c r="F52" s="5">
        <v>36.57</v>
      </c>
    </row>
    <row r="53" spans="2:8" x14ac:dyDescent="0.25">
      <c r="C53">
        <v>2018</v>
      </c>
      <c r="D53" s="14">
        <v>6642</v>
      </c>
      <c r="E53" s="9">
        <v>18.920000000000002</v>
      </c>
      <c r="F53" s="9">
        <v>38.61</v>
      </c>
      <c r="G53" t="s">
        <v>57</v>
      </c>
    </row>
    <row r="54" spans="2:8" x14ac:dyDescent="0.25">
      <c r="D54" s="14"/>
      <c r="E54" s="9"/>
      <c r="F54" s="9"/>
    </row>
    <row r="55" spans="2:8" x14ac:dyDescent="0.25">
      <c r="B55" s="1" t="s">
        <v>14</v>
      </c>
      <c r="H55" s="6" t="s">
        <v>17</v>
      </c>
    </row>
    <row r="56" spans="2:8" x14ac:dyDescent="0.25">
      <c r="B56" t="s">
        <v>30</v>
      </c>
      <c r="E56" t="s">
        <v>31</v>
      </c>
      <c r="H56" s="17">
        <v>1836</v>
      </c>
    </row>
    <row r="57" spans="2:8" x14ac:dyDescent="0.25">
      <c r="B57" t="s">
        <v>44</v>
      </c>
      <c r="E57" t="s">
        <v>49</v>
      </c>
      <c r="H57" s="17">
        <v>395</v>
      </c>
    </row>
    <row r="58" spans="2:8" x14ac:dyDescent="0.25">
      <c r="H58" s="17"/>
    </row>
    <row r="59" spans="2:8" x14ac:dyDescent="0.25">
      <c r="B59" t="s">
        <v>45</v>
      </c>
      <c r="E59" t="s">
        <v>61</v>
      </c>
      <c r="H59" s="19">
        <v>2529</v>
      </c>
    </row>
    <row r="60" spans="2:8" x14ac:dyDescent="0.25">
      <c r="B60" t="s">
        <v>46</v>
      </c>
      <c r="E60" t="s">
        <v>50</v>
      </c>
      <c r="H60" s="20">
        <v>556</v>
      </c>
    </row>
    <row r="61" spans="2:8" x14ac:dyDescent="0.25">
      <c r="B61" t="s">
        <v>62</v>
      </c>
      <c r="H61" s="15"/>
    </row>
    <row r="63" spans="2:8" x14ac:dyDescent="0.25">
      <c r="B63" s="1" t="s">
        <v>63</v>
      </c>
      <c r="H63" s="15"/>
    </row>
    <row r="64" spans="2:8" x14ac:dyDescent="0.25">
      <c r="B64" t="s">
        <v>64</v>
      </c>
      <c r="E64" s="17">
        <v>2030</v>
      </c>
      <c r="H64" s="15"/>
    </row>
    <row r="65" spans="2:8" x14ac:dyDescent="0.25">
      <c r="B65" t="s">
        <v>66</v>
      </c>
      <c r="E65" s="18">
        <v>-537</v>
      </c>
      <c r="H65" s="8"/>
    </row>
    <row r="66" spans="2:8" x14ac:dyDescent="0.25">
      <c r="B66" t="s">
        <v>65</v>
      </c>
      <c r="E66" s="17">
        <f>SUM(E64:E65)</f>
        <v>1493</v>
      </c>
    </row>
    <row r="67" spans="2:8" x14ac:dyDescent="0.25">
      <c r="B67" t="s">
        <v>67</v>
      </c>
      <c r="E67" s="18">
        <f>-E34</f>
        <v>-929</v>
      </c>
      <c r="H67" s="8"/>
    </row>
    <row r="68" spans="2:8" x14ac:dyDescent="0.25">
      <c r="B68" t="s">
        <v>68</v>
      </c>
      <c r="E68" s="17">
        <f>SUM(E66:E67)</f>
        <v>564</v>
      </c>
    </row>
    <row r="70" spans="2:8" x14ac:dyDescent="0.25">
      <c r="B70" t="s">
        <v>69</v>
      </c>
    </row>
  </sheetData>
  <pageMargins left="0.70866141732283472" right="0.70866141732283472" top="0.39370078740157483" bottom="0.15748031496062992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James</dc:creator>
  <cp:lastModifiedBy>Pauline James</cp:lastModifiedBy>
  <cp:lastPrinted>2018-01-02T20:00:55Z</cp:lastPrinted>
  <dcterms:created xsi:type="dcterms:W3CDTF">2010-11-04T15:42:21Z</dcterms:created>
  <dcterms:modified xsi:type="dcterms:W3CDTF">2018-01-15T12:01:13Z</dcterms:modified>
</cp:coreProperties>
</file>